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105" windowWidth="14805" windowHeight="8010"/>
  </bookViews>
  <sheets>
    <sheet name="ＴＬＥ生成" sheetId="1" r:id="rId1"/>
    <sheet name="master" sheetId="2" r:id="rId2"/>
  </sheets>
  <functionGroups builtInGroupCount="17"/>
  <calcPr calcId="145621"/>
</workbook>
</file>

<file path=xl/calcChain.xml><?xml version="1.0" encoding="utf-8"?>
<calcChain xmlns="http://schemas.openxmlformats.org/spreadsheetml/2006/main">
  <c r="C7" i="1" l="1"/>
  <c r="C5" i="1" l="1"/>
  <c r="C4" i="1"/>
</calcChain>
</file>

<file path=xl/sharedStrings.xml><?xml version="1.0" encoding="utf-8"?>
<sst xmlns="http://schemas.openxmlformats.org/spreadsheetml/2006/main" count="41" uniqueCount="39">
  <si>
    <t>No</t>
    <phoneticPr fontId="1"/>
  </si>
  <si>
    <t>Epoch</t>
    <phoneticPr fontId="1"/>
  </si>
  <si>
    <t>Semi-major Axis</t>
    <phoneticPr fontId="1"/>
  </si>
  <si>
    <t>Name</t>
    <phoneticPr fontId="1"/>
  </si>
  <si>
    <t>Value</t>
    <phoneticPr fontId="1"/>
  </si>
  <si>
    <t>Satellite Number</t>
    <phoneticPr fontId="1"/>
  </si>
  <si>
    <t>Note</t>
    <phoneticPr fontId="1"/>
  </si>
  <si>
    <t>衛星名</t>
    <rPh sb="0" eb="2">
      <t>エイセイ</t>
    </rPh>
    <rPh sb="2" eb="3">
      <t>メイ</t>
    </rPh>
    <phoneticPr fontId="1"/>
  </si>
  <si>
    <t>カタログ番号</t>
    <rPh sb="4" eb="6">
      <t>バンゴウ</t>
    </rPh>
    <phoneticPr fontId="1"/>
  </si>
  <si>
    <t>TLE衛星名</t>
    <rPh sb="3" eb="5">
      <t>エイセイ</t>
    </rPh>
    <rPh sb="5" eb="6">
      <t>メイ</t>
    </rPh>
    <phoneticPr fontId="1"/>
  </si>
  <si>
    <t>国際識別符号</t>
    <rPh sb="0" eb="2">
      <t>コクサイ</t>
    </rPh>
    <rPh sb="2" eb="4">
      <t>シキベツ</t>
    </rPh>
    <rPh sb="4" eb="6">
      <t>フゴウ</t>
    </rPh>
    <phoneticPr fontId="1"/>
  </si>
  <si>
    <t>Eccentricity</t>
    <phoneticPr fontId="1"/>
  </si>
  <si>
    <t>Inclination</t>
    <phoneticPr fontId="1"/>
  </si>
  <si>
    <t>R.A.A.N</t>
    <phoneticPr fontId="1"/>
  </si>
  <si>
    <t>Argument of Perigee</t>
    <phoneticPr fontId="1"/>
  </si>
  <si>
    <t>Mean Anomaly</t>
    <phoneticPr fontId="1"/>
  </si>
  <si>
    <t>-</t>
    <phoneticPr fontId="1"/>
  </si>
  <si>
    <t>-</t>
    <phoneticPr fontId="1"/>
  </si>
  <si>
    <t>TLE</t>
    <phoneticPr fontId="1"/>
  </si>
  <si>
    <t>Ver. 0.0.1</t>
    <phoneticPr fontId="1"/>
  </si>
  <si>
    <t>MTSAT-1R</t>
    <phoneticPr fontId="1"/>
  </si>
  <si>
    <t>28622</t>
    <phoneticPr fontId="1"/>
  </si>
  <si>
    <t>05006A</t>
    <phoneticPr fontId="1"/>
  </si>
  <si>
    <t>MTSAT-2</t>
    <phoneticPr fontId="1"/>
  </si>
  <si>
    <t>28937</t>
    <phoneticPr fontId="1"/>
  </si>
  <si>
    <t>06004A</t>
    <phoneticPr fontId="1"/>
  </si>
  <si>
    <t>HIMAWARI 8</t>
    <phoneticPr fontId="1"/>
  </si>
  <si>
    <t>40267</t>
    <phoneticPr fontId="1"/>
  </si>
  <si>
    <t>14060A</t>
    <phoneticPr fontId="1"/>
  </si>
  <si>
    <t>HIMAWARI 9</t>
    <phoneticPr fontId="1"/>
  </si>
  <si>
    <t>41836</t>
    <phoneticPr fontId="1"/>
  </si>
  <si>
    <t>16064A</t>
    <phoneticPr fontId="1"/>
  </si>
  <si>
    <t>WINDS</t>
  </si>
  <si>
    <t>WINDS</t>
    <phoneticPr fontId="1"/>
  </si>
  <si>
    <t>32500</t>
    <phoneticPr fontId="1"/>
  </si>
  <si>
    <t>08007A</t>
    <phoneticPr fontId="1"/>
  </si>
  <si>
    <t>2 32500   1.0995  89.4679 0002496 125.3943 268.4183  1.00273907    08</t>
    <phoneticPr fontId="1"/>
  </si>
  <si>
    <t>WINDS</t>
    <phoneticPr fontId="1"/>
  </si>
  <si>
    <t>1 32500U 08007A   17295.85763889 0.00000000  00000-0  00000-0 0  9993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</si>
</sst>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rgb="FF000000"/>
      <name val="HG明朝E"/>
      <family val="1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22" fontId="0" fillId="2" borderId="2" xfId="0" applyNumberForma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2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3" fillId="0" borderId="0" xfId="0" applyFont="1"/>
    <xf numFmtId="0" fontId="0" fillId="0" borderId="0" xfId="0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5</xdr:row>
      <xdr:rowOff>19050</xdr:rowOff>
    </xdr:from>
    <xdr:to>
      <xdr:col>4</xdr:col>
      <xdr:colOff>400050</xdr:colOff>
      <xdr:row>12</xdr:row>
      <xdr:rowOff>0</xdr:rowOff>
    </xdr:to>
    <xdr:sp macro="" textlink="">
      <xdr:nvSpPr>
        <xdr:cNvPr id="2" name="右中かっこ 1"/>
        <xdr:cNvSpPr/>
      </xdr:nvSpPr>
      <xdr:spPr>
        <a:xfrm>
          <a:off x="4305300" y="904875"/>
          <a:ext cx="200025" cy="11906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504824</xdr:colOff>
      <xdr:row>9</xdr:row>
      <xdr:rowOff>47625</xdr:rowOff>
    </xdr:from>
    <xdr:to>
      <xdr:col>8</xdr:col>
      <xdr:colOff>419100</xdr:colOff>
      <xdr:row>11</xdr:row>
      <xdr:rowOff>66675</xdr:rowOff>
    </xdr:to>
    <xdr:sp macro="" textlink="">
      <xdr:nvSpPr>
        <xdr:cNvPr id="3" name="線吹き出し 1 (枠付き) 2"/>
        <xdr:cNvSpPr/>
      </xdr:nvSpPr>
      <xdr:spPr>
        <a:xfrm>
          <a:off x="4610099" y="1619250"/>
          <a:ext cx="2657476" cy="361950"/>
        </a:xfrm>
        <a:prstGeom prst="borderCallout1">
          <a:avLst>
            <a:gd name="adj1" fmla="val 30208"/>
            <a:gd name="adj2" fmla="val 83"/>
            <a:gd name="adj3" fmla="val -33608"/>
            <a:gd name="adj4" fmla="val -455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元期および軌道</a:t>
          </a:r>
          <a:r>
            <a:rPr kumimoji="1" lang="en-US" altLang="ja-JP" sz="1100"/>
            <a:t>6</a:t>
          </a:r>
          <a:r>
            <a:rPr kumimoji="1" lang="ja-JP" altLang="en-US" sz="1100"/>
            <a:t>要素の値を入力する</a:t>
          </a:r>
        </a:p>
      </xdr:txBody>
    </xdr:sp>
    <xdr:clientData/>
  </xdr:twoCellAnchor>
  <xdr:twoCellAnchor>
    <xdr:from>
      <xdr:col>4</xdr:col>
      <xdr:colOff>504824</xdr:colOff>
      <xdr:row>1</xdr:row>
      <xdr:rowOff>38099</xdr:rowOff>
    </xdr:from>
    <xdr:to>
      <xdr:col>8</xdr:col>
      <xdr:colOff>419100</xdr:colOff>
      <xdr:row>4</xdr:row>
      <xdr:rowOff>19049</xdr:rowOff>
    </xdr:to>
    <xdr:sp macro="" textlink="">
      <xdr:nvSpPr>
        <xdr:cNvPr id="4" name="線吹き出し 1 (枠付き) 3"/>
        <xdr:cNvSpPr/>
      </xdr:nvSpPr>
      <xdr:spPr>
        <a:xfrm>
          <a:off x="4610099" y="219074"/>
          <a:ext cx="2657476" cy="504825"/>
        </a:xfrm>
        <a:prstGeom prst="borderCallout1">
          <a:avLst>
            <a:gd name="adj1" fmla="val 30208"/>
            <a:gd name="adj2" fmla="val 83"/>
            <a:gd name="adj3" fmla="val 58845"/>
            <a:gd name="adj4" fmla="val -634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衛星をリスト選択すると、カタログ番号および国際識別符号が自動設定される</a:t>
          </a:r>
        </a:p>
      </xdr:txBody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409575</xdr:colOff>
      <xdr:row>4</xdr:row>
      <xdr:rowOff>161925</xdr:rowOff>
    </xdr:to>
    <xdr:sp macro="" textlink="">
      <xdr:nvSpPr>
        <xdr:cNvPr id="5" name="右中かっこ 4"/>
        <xdr:cNvSpPr/>
      </xdr:nvSpPr>
      <xdr:spPr>
        <a:xfrm>
          <a:off x="4305300" y="361950"/>
          <a:ext cx="209550" cy="5048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1419225</xdr:colOff>
          <xdr:row>13</xdr:row>
          <xdr:rowOff>47625</xdr:rowOff>
        </xdr:from>
        <xdr:to>
          <xdr:col>2</xdr:col>
          <xdr:colOff>1219200</xdr:colOff>
          <xdr:row>16</xdr:row>
          <xdr:rowOff>57150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明朝E"/>
                  <a:ea typeface="HG明朝E"/>
                </a:rPr>
                <a:t>ＴＬＥ生成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23"/>
  <sheetViews>
    <sheetView tabSelected="1" workbookViewId="0">
      <selection activeCell="E19" sqref="E19"/>
    </sheetView>
  </sheetViews>
  <sheetFormatPr defaultRowHeight="13.5" x14ac:dyDescent="0.15"/>
  <cols>
    <col min="1" max="1" width="4" customWidth="1"/>
    <col min="2" max="2" width="19.125" customWidth="1"/>
    <col min="3" max="3" width="20" customWidth="1"/>
    <col min="4" max="4" width="10.75" customWidth="1"/>
  </cols>
  <sheetData>
    <row r="1" spans="1:6" ht="14.25" thickBot="1" x14ac:dyDescent="0.2">
      <c r="F1" t="s">
        <v>19</v>
      </c>
    </row>
    <row r="2" spans="1:6" ht="14.25" thickBot="1" x14ac:dyDescent="0.2">
      <c r="A2" s="19" t="s">
        <v>0</v>
      </c>
      <c r="B2" s="20" t="s">
        <v>3</v>
      </c>
      <c r="C2" s="20" t="s">
        <v>4</v>
      </c>
      <c r="D2" s="21" t="s">
        <v>6</v>
      </c>
    </row>
    <row r="3" spans="1:6" x14ac:dyDescent="0.15">
      <c r="A3" s="12" t="s">
        <v>16</v>
      </c>
      <c r="B3" s="4" t="s">
        <v>9</v>
      </c>
      <c r="C3" s="18" t="s">
        <v>32</v>
      </c>
      <c r="D3" s="5"/>
    </row>
    <row r="4" spans="1:6" x14ac:dyDescent="0.15">
      <c r="A4" s="13" t="s">
        <v>16</v>
      </c>
      <c r="B4" s="7" t="s">
        <v>5</v>
      </c>
      <c r="C4" s="7" t="str">
        <f>IF(D4&lt;&gt;"", D4, VLOOKUP(C3,master!B3:C7,2,))</f>
        <v>32500</v>
      </c>
      <c r="D4" s="8"/>
    </row>
    <row r="5" spans="1:6" ht="14.25" thickBot="1" x14ac:dyDescent="0.2">
      <c r="A5" s="14" t="s">
        <v>17</v>
      </c>
      <c r="B5" s="10" t="s">
        <v>10</v>
      </c>
      <c r="C5" s="10" t="str">
        <f>IF(D5&lt;&gt;"", D5, VLOOKUP(C3,master!B3:D7,3,))</f>
        <v>08007A</v>
      </c>
      <c r="D5" s="11"/>
    </row>
    <row r="6" spans="1:6" x14ac:dyDescent="0.15">
      <c r="A6" s="3">
        <v>0</v>
      </c>
      <c r="B6" s="4" t="s">
        <v>1</v>
      </c>
      <c r="C6" s="15">
        <v>43030.857638888891</v>
      </c>
      <c r="D6" s="5"/>
    </row>
    <row r="7" spans="1:6" x14ac:dyDescent="0.15">
      <c r="A7" s="6">
        <v>1</v>
      </c>
      <c r="B7" s="7" t="s">
        <v>2</v>
      </c>
      <c r="C7" s="16">
        <f>35786+6378.137</f>
        <v>42164.137000000002</v>
      </c>
      <c r="D7" s="8"/>
    </row>
    <row r="8" spans="1:6" x14ac:dyDescent="0.15">
      <c r="A8" s="6">
        <v>2</v>
      </c>
      <c r="B8" s="7" t="s">
        <v>11</v>
      </c>
      <c r="C8" s="16">
        <v>2.496E-4</v>
      </c>
      <c r="D8" s="8"/>
    </row>
    <row r="9" spans="1:6" x14ac:dyDescent="0.15">
      <c r="A9" s="6">
        <v>3</v>
      </c>
      <c r="B9" s="7" t="s">
        <v>12</v>
      </c>
      <c r="C9" s="16">
        <v>1.0994999999999999</v>
      </c>
      <c r="D9" s="8"/>
    </row>
    <row r="10" spans="1:6" x14ac:dyDescent="0.15">
      <c r="A10" s="6">
        <v>4</v>
      </c>
      <c r="B10" s="7" t="s">
        <v>13</v>
      </c>
      <c r="C10" s="16">
        <v>89.4679</v>
      </c>
      <c r="D10" s="8"/>
    </row>
    <row r="11" spans="1:6" x14ac:dyDescent="0.15">
      <c r="A11" s="6">
        <v>5</v>
      </c>
      <c r="B11" s="7" t="s">
        <v>14</v>
      </c>
      <c r="C11" s="16">
        <v>125.3943</v>
      </c>
      <c r="D11" s="8"/>
    </row>
    <row r="12" spans="1:6" ht="14.25" thickBot="1" x14ac:dyDescent="0.2">
      <c r="A12" s="9">
        <v>6</v>
      </c>
      <c r="B12" s="10" t="s">
        <v>15</v>
      </c>
      <c r="C12" s="17">
        <v>268.41829999999999</v>
      </c>
      <c r="D12" s="11"/>
    </row>
    <row r="20" spans="1:2" x14ac:dyDescent="0.15">
      <c r="A20" s="23" t="s">
        <v>18</v>
      </c>
      <c r="B20" s="23"/>
    </row>
    <row r="21" spans="1:2" x14ac:dyDescent="0.15">
      <c r="B21" s="22" t="s">
        <v>37</v>
      </c>
    </row>
    <row r="22" spans="1:2" x14ac:dyDescent="0.15">
      <c r="B22" s="22" t="s">
        <v>38</v>
      </c>
    </row>
    <row r="23" spans="1:2" x14ac:dyDescent="0.15">
      <c r="B23" s="22" t="s">
        <v>36</v>
      </c>
    </row>
  </sheetData>
  <mergeCells count="1">
    <mergeCell ref="A20:B20"/>
  </mergeCells>
  <phoneticPr fontId="1"/>
  <pageMargins left="0.7" right="0.7" top="0.75" bottom="0.75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Button 9">
              <controlPr defaultSize="0" print="0" autoFill="0" autoPict="0" macro="[0]!generateTLE">
                <anchor moveWithCells="1">
                  <from>
                    <xdr:col>1</xdr:col>
                    <xdr:colOff>1419225</xdr:colOff>
                    <xdr:row>13</xdr:row>
                    <xdr:rowOff>47625</xdr:rowOff>
                  </from>
                  <to>
                    <xdr:col>2</xdr:col>
                    <xdr:colOff>1219200</xdr:colOff>
                    <xdr:row>16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master!$B$3:$B$7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D7"/>
  <sheetViews>
    <sheetView workbookViewId="0">
      <selection activeCell="B16" sqref="B16"/>
    </sheetView>
  </sheetViews>
  <sheetFormatPr defaultRowHeight="13.5" x14ac:dyDescent="0.15"/>
  <cols>
    <col min="2" max="2" width="21.375" customWidth="1"/>
    <col min="3" max="3" width="11.75" style="1" customWidth="1"/>
    <col min="4" max="4" width="11.625" style="1" customWidth="1"/>
  </cols>
  <sheetData>
    <row r="2" spans="2:4" x14ac:dyDescent="0.15">
      <c r="B2" t="s">
        <v>7</v>
      </c>
      <c r="C2" s="1" t="s">
        <v>8</v>
      </c>
      <c r="D2" s="1" t="s">
        <v>10</v>
      </c>
    </row>
    <row r="3" spans="2:4" x14ac:dyDescent="0.15">
      <c r="B3" t="s">
        <v>20</v>
      </c>
      <c r="C3" s="2" t="s">
        <v>21</v>
      </c>
      <c r="D3" s="1" t="s">
        <v>22</v>
      </c>
    </row>
    <row r="4" spans="2:4" x14ac:dyDescent="0.15">
      <c r="B4" t="s">
        <v>23</v>
      </c>
      <c r="C4" s="2" t="s">
        <v>24</v>
      </c>
      <c r="D4" s="1" t="s">
        <v>25</v>
      </c>
    </row>
    <row r="5" spans="2:4" x14ac:dyDescent="0.15">
      <c r="B5" t="s">
        <v>26</v>
      </c>
      <c r="C5" s="2" t="s">
        <v>27</v>
      </c>
      <c r="D5" s="1" t="s">
        <v>28</v>
      </c>
    </row>
    <row r="6" spans="2:4" x14ac:dyDescent="0.15">
      <c r="B6" t="s">
        <v>29</v>
      </c>
      <c r="C6" s="2" t="s">
        <v>30</v>
      </c>
      <c r="D6" s="1" t="s">
        <v>31</v>
      </c>
    </row>
    <row r="7" spans="2:4" x14ac:dyDescent="0.15">
      <c r="B7" t="s">
        <v>33</v>
      </c>
      <c r="C7" s="2" t="s">
        <v>34</v>
      </c>
      <c r="D7" s="1" t="s">
        <v>35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ＴＬＥ生成</vt:lpstr>
      <vt:lpstr>master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2017-10-23T14:39:06Z</dcterms:modified>
</cp:coreProperties>
</file>